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checkCompatibility="1" autoCompressPictures="0"/>
  <bookViews>
    <workbookView xWindow="1980" yWindow="0" windowWidth="36420" windowHeight="19820"/>
  </bookViews>
  <sheets>
    <sheet name="Equity" sheetId="1" r:id="rId1"/>
    <sheet name="Perkins" sheetId="2" r:id="rId2"/>
    <sheet name="SWF" sheetId="3" r:id="rId3"/>
    <sheet name="BSI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D3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7" i="3"/>
  <c r="F8" i="1"/>
  <c r="D3" i="1"/>
  <c r="D3" i="2"/>
  <c r="E6" i="3"/>
  <c r="F6" i="3"/>
  <c r="E8" i="3"/>
  <c r="F8" i="3"/>
  <c r="E10" i="3"/>
  <c r="F10" i="3"/>
  <c r="E11" i="3"/>
  <c r="F11" i="3"/>
  <c r="E12" i="3"/>
  <c r="F12" i="3"/>
  <c r="E14" i="3"/>
  <c r="F14" i="3"/>
  <c r="E16" i="3"/>
  <c r="F16" i="3"/>
  <c r="E17" i="3"/>
  <c r="F17" i="3"/>
  <c r="F21" i="3"/>
  <c r="F22" i="3"/>
  <c r="F23" i="3"/>
  <c r="F24" i="3"/>
  <c r="F25" i="3"/>
  <c r="F27" i="2"/>
  <c r="F27" i="1"/>
  <c r="A8" i="2"/>
  <c r="A9" i="2"/>
  <c r="A10" i="2"/>
  <c r="A11" i="2"/>
  <c r="A12" i="2"/>
  <c r="A13" i="2"/>
  <c r="A14" i="2"/>
  <c r="A15" i="2"/>
  <c r="A16" i="2"/>
  <c r="A17" i="2"/>
  <c r="A18" i="2"/>
  <c r="E7" i="1"/>
  <c r="F7" i="1"/>
  <c r="A7" i="2"/>
  <c r="A19" i="2"/>
  <c r="A20" i="2"/>
  <c r="A21" i="2"/>
  <c r="A22" i="2"/>
  <c r="A23" i="2"/>
  <c r="A24" i="2"/>
  <c r="A25" i="2"/>
  <c r="A26" i="2"/>
  <c r="F1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7" i="3"/>
  <c r="E7" i="2"/>
  <c r="E6" i="2"/>
  <c r="F27" i="4"/>
  <c r="D3" i="4"/>
</calcChain>
</file>

<file path=xl/sharedStrings.xml><?xml version="1.0" encoding="utf-8"?>
<sst xmlns="http://schemas.openxmlformats.org/spreadsheetml/2006/main" count="201" uniqueCount="63">
  <si>
    <t>Quantity</t>
  </si>
  <si>
    <t>Est. Cost / Item</t>
  </si>
  <si>
    <t>Item</t>
  </si>
  <si>
    <t>Total</t>
  </si>
  <si>
    <t xml:space="preserve"> Grand Total                     (Estimate  with tax shipping and installation)</t>
  </si>
  <si>
    <t>TOTAL REQUESTED:</t>
  </si>
  <si>
    <t>Date:</t>
  </si>
  <si>
    <t>Dept /Division:</t>
  </si>
  <si>
    <t>Priority</t>
  </si>
  <si>
    <t xml:space="preserve"> Stated in Program Review   Y/N</t>
  </si>
  <si>
    <t xml:space="preserve">De Anza College  Equity  List -    </t>
  </si>
  <si>
    <t>50%SSLOAC/AUOAC SLOACs complete?  IF no, please attach explanation on separate sheet. Y/ See attchmt.</t>
  </si>
  <si>
    <t>P</t>
  </si>
  <si>
    <t xml:space="preserve">De Anza College Perkins  </t>
  </si>
  <si>
    <t xml:space="preserve">De Anza College Strong Work Force  </t>
  </si>
  <si>
    <t xml:space="preserve">De Anza College BSI </t>
  </si>
  <si>
    <t>Y</t>
  </si>
  <si>
    <t>Close</t>
  </si>
  <si>
    <t xml:space="preserve">Security Program </t>
  </si>
  <si>
    <t>Facial recognition Camera</t>
  </si>
  <si>
    <t>Cyber Security Camp Summer 2018</t>
  </si>
  <si>
    <t>N</t>
  </si>
  <si>
    <t>DevOp Curriculum Development</t>
  </si>
  <si>
    <t>CIS</t>
  </si>
  <si>
    <t>Vacuum/Pressure Gauges</t>
  </si>
  <si>
    <t>Yes</t>
  </si>
  <si>
    <t>Power Probe Kits</t>
  </si>
  <si>
    <t>Remote Pressure Gauges</t>
  </si>
  <si>
    <t>Thermal imager</t>
  </si>
  <si>
    <t>Borescope</t>
  </si>
  <si>
    <t>Battery tester</t>
  </si>
  <si>
    <t>Battery charger</t>
  </si>
  <si>
    <t>Auto</t>
  </si>
  <si>
    <r>
      <rPr>
        <i/>
        <sz val="10"/>
        <color rgb="FF000000"/>
        <rFont val="Times New Roman"/>
        <family val="1"/>
      </rPr>
      <t xml:space="preserve">Dual enrollment needs to support local high schools: </t>
    </r>
    <r>
      <rPr>
        <sz val="10"/>
        <color rgb="FF000000"/>
        <rFont val="Times New Roman"/>
        <charset val="204"/>
      </rPr>
      <t xml:space="preserve"> Lengthen technician's contract for haz mat support, add part-time assignment for tool room support, add FTEF for teaching dual enrollment, textbooks, printing, tool kits, parking passes, &amp; misc supplies</t>
    </r>
  </si>
  <si>
    <t>Comprehensive program marketing plan for incresing enrollment in automotive technology to supprt regional needs:  Industry magazine ads, radio ads</t>
  </si>
  <si>
    <t>Marketing tri-folds for evening program, introductory program, alternative fuels program, SMOG program, and one for recruiting teachers</t>
  </si>
  <si>
    <t>Auto Tech web site overhaul to reflect new regional needs</t>
  </si>
  <si>
    <t>Transmission dynomometer</t>
  </si>
  <si>
    <t>CNC Cylinder boring machine</t>
  </si>
  <si>
    <t>CNC Cylinder honing machine</t>
  </si>
  <si>
    <t>5-Gas Analyzers</t>
  </si>
  <si>
    <t>Conductance battery testers</t>
  </si>
  <si>
    <t>Battery leak tester for Chev Volt battery case</t>
  </si>
  <si>
    <t>Vertical Manual Milling Machines</t>
  </si>
  <si>
    <t>Staff Development</t>
  </si>
  <si>
    <t>Formlabs 3D printer</t>
  </si>
  <si>
    <t>New</t>
  </si>
  <si>
    <t>HAAS SL20 Y Axis live Tooling</t>
  </si>
  <si>
    <t xml:space="preserve">InstructionalRobotic arm for automation of CNC machine </t>
  </si>
  <si>
    <t>14" Engine Lathes</t>
  </si>
  <si>
    <t>Scanner</t>
  </si>
  <si>
    <t>Statasys 3D Printer</t>
  </si>
  <si>
    <t>DMT</t>
  </si>
  <si>
    <t>Non-Instrutional Salaries</t>
  </si>
  <si>
    <t>MacInCloud http://www.macincloud.com/</t>
  </si>
  <si>
    <t>Mentor (3 quarters) additional Pay</t>
  </si>
  <si>
    <t>Department</t>
  </si>
  <si>
    <t>Division Counselor</t>
  </si>
  <si>
    <t>DIV</t>
  </si>
  <si>
    <t>Part-Time Researcher for all CTE Program</t>
  </si>
  <si>
    <t>College</t>
  </si>
  <si>
    <t>No Request</t>
  </si>
  <si>
    <t>Business, Computer Science, and Applied Technologies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</si>
</sst>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3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b/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u/>
      <sz val="10"/>
      <color theme="11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i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8" fillId="0" borderId="0" applyFont="0" applyFill="0" applyBorder="0" applyAlignment="0" applyProtection="0"/>
  </cellStyleXfs>
  <cellXfs count="6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textRotation="90" wrapText="1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top"/>
    </xf>
    <xf numFmtId="164" fontId="0" fillId="0" borderId="0" xfId="19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4" fontId="8" fillId="0" borderId="1" xfId="0" applyNumberFormat="1" applyFont="1" applyFill="1" applyBorder="1" applyAlignment="1">
      <alignment vertical="center"/>
    </xf>
    <xf numFmtId="44" fontId="8" fillId="0" borderId="4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top"/>
    </xf>
    <xf numFmtId="44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textRotation="90" wrapText="1"/>
    </xf>
    <xf numFmtId="0" fontId="8" fillId="0" borderId="0" xfId="0" applyFont="1" applyFill="1" applyBorder="1" applyAlignment="1">
      <alignment horizontal="center" vertical="top" textRotation="90" wrapText="1"/>
    </xf>
    <xf numFmtId="164" fontId="8" fillId="0" borderId="1" xfId="19" applyFont="1" applyFill="1" applyBorder="1" applyAlignment="1">
      <alignment horizontal="center" vertical="center"/>
    </xf>
    <xf numFmtId="164" fontId="8" fillId="0" borderId="1" xfId="19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8" fillId="0" borderId="1" xfId="19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left" vertical="center"/>
    </xf>
    <xf numFmtId="164" fontId="9" fillId="0" borderId="1" xfId="19" applyFont="1" applyFill="1" applyBorder="1" applyAlignment="1"/>
    <xf numFmtId="164" fontId="9" fillId="0" borderId="4" xfId="19" applyFont="1" applyFill="1" applyBorder="1" applyAlignment="1">
      <alignment vertical="center"/>
    </xf>
    <xf numFmtId="164" fontId="0" fillId="0" borderId="1" xfId="19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top" wrapText="1"/>
    </xf>
    <xf numFmtId="164" fontId="7" fillId="2" borderId="3" xfId="19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7" fillId="2" borderId="3" xfId="19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top" wrapText="1"/>
    </xf>
  </cellXfs>
  <cellStyles count="20">
    <cellStyle name="Currency" xfId="19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="125" zoomScaleNormal="125" zoomScalePageLayoutView="125" workbookViewId="0">
      <selection activeCell="D1" sqref="D1:H1"/>
    </sheetView>
  </sheetViews>
  <sheetFormatPr baseColWidth="10" defaultColWidth="12" defaultRowHeight="12" x14ac:dyDescent="0"/>
  <cols>
    <col min="1" max="1" width="4.83203125" style="1" customWidth="1"/>
    <col min="2" max="2" width="32.1640625" style="1" customWidth="1"/>
    <col min="3" max="3" width="7.1640625" style="1" customWidth="1"/>
    <col min="4" max="5" width="13.5" style="1" customWidth="1"/>
    <col min="6" max="6" width="17" style="1" customWidth="1"/>
    <col min="7" max="7" width="5.83203125" style="1" customWidth="1"/>
    <col min="8" max="8" width="10.1640625" style="1" customWidth="1"/>
    <col min="9" max="9" width="9.83203125" style="1" customWidth="1"/>
  </cols>
  <sheetData>
    <row r="1" spans="1:9" s="8" customFormat="1" ht="26" customHeight="1">
      <c r="A1" s="52" t="s">
        <v>10</v>
      </c>
      <c r="B1" s="52"/>
      <c r="C1" s="7" t="s">
        <v>7</v>
      </c>
      <c r="D1" s="53" t="s">
        <v>62</v>
      </c>
      <c r="E1" s="53"/>
      <c r="F1" s="53"/>
      <c r="G1" s="53"/>
      <c r="H1" s="53"/>
      <c r="I1" s="12"/>
    </row>
    <row r="2" spans="1:9" s="5" customFormat="1" ht="15" customHeight="1">
      <c r="A2" s="54"/>
      <c r="B2" s="54"/>
      <c r="C2" s="54"/>
      <c r="D2" s="55"/>
      <c r="E2" s="55"/>
      <c r="F2" s="55"/>
      <c r="G2" s="55"/>
      <c r="H2" s="4"/>
      <c r="I2" s="4"/>
    </row>
    <row r="3" spans="1:9" s="5" customFormat="1" ht="19" customHeight="1">
      <c r="A3" s="54" t="s">
        <v>5</v>
      </c>
      <c r="B3" s="54"/>
      <c r="C3" s="54"/>
      <c r="D3" s="56">
        <f>SUM(F6:F26)</f>
        <v>181650</v>
      </c>
      <c r="E3" s="56"/>
      <c r="F3" s="56"/>
      <c r="G3" s="56"/>
      <c r="H3" s="4"/>
      <c r="I3" s="4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 s="6" customFormat="1" ht="106" customHeight="1">
      <c r="A5" s="11" t="s">
        <v>8</v>
      </c>
      <c r="B5" s="11" t="s">
        <v>2</v>
      </c>
      <c r="C5" s="11" t="s">
        <v>0</v>
      </c>
      <c r="D5" s="11" t="s">
        <v>1</v>
      </c>
      <c r="E5" s="11" t="s">
        <v>3</v>
      </c>
      <c r="F5" s="11" t="s">
        <v>4</v>
      </c>
      <c r="G5" s="11" t="s">
        <v>9</v>
      </c>
      <c r="H5" s="11" t="s">
        <v>11</v>
      </c>
      <c r="I5" s="11" t="s">
        <v>56</v>
      </c>
    </row>
    <row r="6" spans="1:9" ht="13" customHeight="1">
      <c r="A6" s="10">
        <v>1</v>
      </c>
      <c r="B6" s="36" t="s">
        <v>54</v>
      </c>
      <c r="C6" s="10">
        <v>60</v>
      </c>
      <c r="D6" s="41">
        <v>60</v>
      </c>
      <c r="E6" s="42">
        <v>3600</v>
      </c>
      <c r="F6" s="42">
        <v>3600</v>
      </c>
      <c r="G6" s="10" t="s">
        <v>21</v>
      </c>
      <c r="H6" s="15" t="s">
        <v>17</v>
      </c>
      <c r="I6" s="44" t="s">
        <v>23</v>
      </c>
    </row>
    <row r="7" spans="1:9" ht="13" customHeight="1">
      <c r="A7" s="10">
        <v>2</v>
      </c>
      <c r="B7" s="22" t="s">
        <v>55</v>
      </c>
      <c r="C7" s="10">
        <v>3</v>
      </c>
      <c r="D7" s="43">
        <v>3100</v>
      </c>
      <c r="E7" s="42">
        <f>C7*D7</f>
        <v>9300</v>
      </c>
      <c r="F7" s="42">
        <f>E7</f>
        <v>9300</v>
      </c>
      <c r="G7" s="27" t="s">
        <v>25</v>
      </c>
      <c r="H7" s="15" t="s">
        <v>17</v>
      </c>
      <c r="I7" s="44" t="s">
        <v>23</v>
      </c>
    </row>
    <row r="8" spans="1:9" ht="13" customHeight="1">
      <c r="A8" s="10">
        <v>3</v>
      </c>
      <c r="B8" s="9" t="s">
        <v>57</v>
      </c>
      <c r="C8" s="10">
        <v>1</v>
      </c>
      <c r="D8" s="43">
        <v>85000</v>
      </c>
      <c r="E8" s="42">
        <v>85000</v>
      </c>
      <c r="F8" s="42">
        <f>E8*1.35</f>
        <v>114750.00000000001</v>
      </c>
      <c r="G8" s="27" t="s">
        <v>21</v>
      </c>
      <c r="H8" s="15" t="s">
        <v>25</v>
      </c>
      <c r="I8" s="2" t="s">
        <v>58</v>
      </c>
    </row>
    <row r="9" spans="1:9" ht="13" customHeight="1">
      <c r="A9" s="10">
        <v>4</v>
      </c>
      <c r="B9" s="9" t="s">
        <v>59</v>
      </c>
      <c r="C9" s="10">
        <v>1</v>
      </c>
      <c r="D9" s="43">
        <v>40000</v>
      </c>
      <c r="E9" s="42">
        <v>40000</v>
      </c>
      <c r="F9" s="42">
        <f>E9*1.35</f>
        <v>54000</v>
      </c>
      <c r="G9" s="27" t="s">
        <v>21</v>
      </c>
      <c r="H9" s="15" t="s">
        <v>25</v>
      </c>
      <c r="I9" s="2" t="s">
        <v>60</v>
      </c>
    </row>
    <row r="10" spans="1:9" ht="13" customHeight="1">
      <c r="A10" s="10">
        <v>5</v>
      </c>
      <c r="B10" s="9"/>
      <c r="C10" s="9"/>
      <c r="D10" s="9"/>
      <c r="E10" s="9"/>
      <c r="F10" s="9"/>
      <c r="G10" s="9"/>
      <c r="H10" s="2"/>
      <c r="I10" s="2"/>
    </row>
    <row r="11" spans="1:9" ht="13" customHeight="1">
      <c r="A11" s="10">
        <v>6</v>
      </c>
      <c r="B11" s="9"/>
      <c r="C11" s="9"/>
      <c r="D11" s="9"/>
      <c r="E11" s="9"/>
      <c r="F11" s="9"/>
      <c r="G11" s="9"/>
      <c r="H11" s="2"/>
      <c r="I11" s="2"/>
    </row>
    <row r="12" spans="1:9" ht="13" customHeight="1">
      <c r="A12" s="10">
        <v>6</v>
      </c>
      <c r="B12" s="9"/>
      <c r="C12" s="9"/>
      <c r="D12" s="9"/>
      <c r="E12" s="9"/>
      <c r="F12" s="9"/>
      <c r="G12" s="9"/>
      <c r="H12" s="2"/>
      <c r="I12" s="2"/>
    </row>
    <row r="13" spans="1:9" ht="13" customHeight="1">
      <c r="A13" s="10">
        <v>7</v>
      </c>
      <c r="B13" s="9"/>
      <c r="C13" s="9"/>
      <c r="D13" s="9"/>
      <c r="E13" s="9"/>
      <c r="F13" s="9"/>
      <c r="G13" s="9"/>
      <c r="H13" s="2"/>
      <c r="I13" s="2"/>
    </row>
    <row r="14" spans="1:9" ht="13" customHeight="1">
      <c r="A14" s="10">
        <v>8</v>
      </c>
      <c r="B14" s="9"/>
      <c r="C14" s="9"/>
      <c r="D14" s="9"/>
      <c r="E14" s="9"/>
      <c r="F14" s="9"/>
      <c r="G14" s="9"/>
      <c r="H14" s="2"/>
      <c r="I14" s="2"/>
    </row>
    <row r="15" spans="1:9" ht="13" customHeight="1">
      <c r="A15" s="10">
        <v>9</v>
      </c>
      <c r="B15" s="9"/>
      <c r="C15" s="9"/>
      <c r="D15" s="9"/>
      <c r="E15" s="9"/>
      <c r="F15" s="9"/>
      <c r="G15" s="9"/>
      <c r="H15" s="2"/>
      <c r="I15" s="2"/>
    </row>
    <row r="16" spans="1:9" ht="13" customHeight="1">
      <c r="A16" s="10">
        <v>10</v>
      </c>
      <c r="B16" s="9"/>
      <c r="C16" s="9"/>
      <c r="D16" s="9"/>
      <c r="E16" s="9"/>
      <c r="F16" s="9"/>
      <c r="G16" s="9"/>
      <c r="H16" s="2"/>
      <c r="I16" s="2"/>
    </row>
    <row r="17" spans="1:9" ht="13" customHeight="1">
      <c r="A17" s="10">
        <v>11</v>
      </c>
      <c r="B17" s="9"/>
      <c r="C17" s="9"/>
      <c r="D17" s="9"/>
      <c r="E17" s="9"/>
      <c r="F17" s="9"/>
      <c r="G17" s="9"/>
      <c r="H17" s="2"/>
      <c r="I17" s="2"/>
    </row>
    <row r="18" spans="1:9" ht="13" customHeight="1">
      <c r="A18" s="10">
        <v>12</v>
      </c>
      <c r="B18" s="9"/>
      <c r="C18" s="9"/>
      <c r="D18" s="9"/>
      <c r="E18" s="9"/>
      <c r="F18" s="9"/>
      <c r="G18" s="9"/>
      <c r="H18" s="2"/>
      <c r="I18" s="2"/>
    </row>
    <row r="19" spans="1:9" ht="13" customHeight="1">
      <c r="A19" s="10">
        <v>13</v>
      </c>
      <c r="B19" s="9"/>
      <c r="C19" s="9"/>
      <c r="D19" s="9"/>
      <c r="E19" s="9"/>
      <c r="F19" s="9"/>
      <c r="G19" s="9"/>
      <c r="H19" s="2"/>
      <c r="I19" s="2"/>
    </row>
    <row r="20" spans="1:9" ht="13" customHeight="1">
      <c r="A20" s="10">
        <v>14</v>
      </c>
      <c r="B20" s="9"/>
      <c r="C20" s="9"/>
      <c r="D20" s="9"/>
      <c r="E20" s="9"/>
      <c r="F20" s="9"/>
      <c r="G20" s="9"/>
      <c r="H20" s="2"/>
      <c r="I20" s="2"/>
    </row>
    <row r="21" spans="1:9" ht="13" customHeight="1">
      <c r="A21" s="10">
        <v>15</v>
      </c>
      <c r="B21" s="9"/>
      <c r="C21" s="9"/>
      <c r="D21" s="9"/>
      <c r="E21" s="9"/>
      <c r="F21" s="9"/>
      <c r="G21" s="9"/>
      <c r="H21" s="2"/>
      <c r="I21" s="2"/>
    </row>
    <row r="22" spans="1:9" ht="13" customHeight="1">
      <c r="A22" s="10">
        <v>16</v>
      </c>
      <c r="B22" s="9"/>
      <c r="C22" s="9"/>
      <c r="D22" s="9"/>
      <c r="E22" s="9"/>
      <c r="F22" s="9"/>
      <c r="G22" s="9"/>
      <c r="H22" s="2"/>
      <c r="I22" s="2"/>
    </row>
    <row r="23" spans="1:9" ht="13" customHeight="1">
      <c r="A23" s="10">
        <v>17</v>
      </c>
      <c r="B23" s="9"/>
      <c r="C23" s="9"/>
      <c r="D23" s="9"/>
      <c r="E23" s="9"/>
      <c r="F23" s="9"/>
      <c r="G23" s="9"/>
      <c r="H23" s="2"/>
      <c r="I23" s="2"/>
    </row>
    <row r="24" spans="1:9" ht="13" customHeight="1">
      <c r="A24" s="10">
        <v>18</v>
      </c>
      <c r="B24" s="9"/>
      <c r="C24" s="9"/>
      <c r="D24" s="9"/>
      <c r="E24" s="9"/>
      <c r="F24" s="9"/>
      <c r="G24" s="9"/>
      <c r="H24" s="2"/>
      <c r="I24" s="2"/>
    </row>
    <row r="25" spans="1:9" ht="13" customHeight="1">
      <c r="A25" s="10">
        <v>19</v>
      </c>
      <c r="B25" s="9"/>
      <c r="C25" s="9"/>
      <c r="D25" s="9"/>
      <c r="E25" s="9"/>
      <c r="F25" s="9"/>
      <c r="G25" s="9"/>
      <c r="H25" s="2"/>
      <c r="I25" s="2"/>
    </row>
    <row r="26" spans="1:9" ht="13" customHeight="1">
      <c r="A26" s="10">
        <v>20</v>
      </c>
      <c r="B26" s="9"/>
      <c r="C26" s="9"/>
      <c r="D26" s="9"/>
      <c r="E26" s="9"/>
      <c r="F26" s="9"/>
      <c r="G26" s="9"/>
      <c r="H26" s="2"/>
      <c r="I26" s="2"/>
    </row>
    <row r="27" spans="1:9" ht="13" customHeight="1">
      <c r="A27" s="3"/>
      <c r="B27" s="3"/>
      <c r="C27" s="3"/>
      <c r="D27" s="3"/>
      <c r="E27" s="3"/>
      <c r="F27" s="18">
        <f>SUM(F6:F26)</f>
        <v>181650</v>
      </c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</sheetData>
  <mergeCells count="6">
    <mergeCell ref="A1:B1"/>
    <mergeCell ref="D1:H1"/>
    <mergeCell ref="A2:C2"/>
    <mergeCell ref="D2:G2"/>
    <mergeCell ref="A3:C3"/>
    <mergeCell ref="D3:G3"/>
  </mergeCells>
  <phoneticPr fontId="1" type="noConversion"/>
  <pageMargins left="0.7" right="0.7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150" zoomScaleNormal="150" zoomScalePageLayoutView="150" workbookViewId="0">
      <selection activeCell="H3" sqref="H3"/>
    </sheetView>
  </sheetViews>
  <sheetFormatPr baseColWidth="10" defaultColWidth="12" defaultRowHeight="12" x14ac:dyDescent="0"/>
  <cols>
    <col min="1" max="1" width="4.83203125" style="32" customWidth="1"/>
    <col min="2" max="2" width="32.1640625" style="32" customWidth="1"/>
    <col min="3" max="3" width="7.1640625" style="33" customWidth="1"/>
    <col min="4" max="6" width="13.5" style="32" customWidth="1"/>
    <col min="7" max="7" width="5.83203125" style="33" customWidth="1"/>
    <col min="8" max="8" width="15.5" style="33" customWidth="1"/>
    <col min="9" max="9" width="7" style="32" customWidth="1"/>
    <col min="10" max="10" width="6.83203125" style="16" customWidth="1"/>
    <col min="11" max="16384" width="12" style="16"/>
  </cols>
  <sheetData>
    <row r="1" spans="1:9" s="8" customFormat="1" ht="26" customHeight="1">
      <c r="A1" s="52" t="s">
        <v>13</v>
      </c>
      <c r="B1" s="52"/>
      <c r="C1" s="7" t="s">
        <v>7</v>
      </c>
      <c r="D1" s="53" t="s">
        <v>62</v>
      </c>
      <c r="E1" s="53"/>
      <c r="F1" s="53"/>
      <c r="G1" s="53"/>
      <c r="H1" s="53"/>
      <c r="I1" s="13"/>
    </row>
    <row r="2" spans="1:9" s="5" customFormat="1" ht="15" customHeight="1">
      <c r="A2" s="54" t="s">
        <v>6</v>
      </c>
      <c r="B2" s="54"/>
      <c r="C2" s="54"/>
      <c r="D2" s="55"/>
      <c r="E2" s="55"/>
      <c r="F2" s="55"/>
      <c r="G2" s="55"/>
      <c r="H2" s="20"/>
      <c r="I2" s="4"/>
    </row>
    <row r="3" spans="1:9" s="5" customFormat="1" ht="19" customHeight="1">
      <c r="A3" s="54" t="s">
        <v>5</v>
      </c>
      <c r="B3" s="54"/>
      <c r="C3" s="54"/>
      <c r="D3" s="56">
        <f>SUM(F6:F25)</f>
        <v>86676</v>
      </c>
      <c r="E3" s="56"/>
      <c r="F3" s="56"/>
      <c r="G3" s="56"/>
      <c r="H3" s="20"/>
      <c r="I3" s="4"/>
    </row>
    <row r="4" spans="1:9">
      <c r="A4" s="23"/>
      <c r="B4" s="23"/>
      <c r="C4" s="24"/>
      <c r="D4" s="23" t="s">
        <v>12</v>
      </c>
      <c r="E4" s="23"/>
      <c r="F4" s="23"/>
      <c r="G4" s="24"/>
      <c r="H4" s="24"/>
      <c r="I4" s="23"/>
    </row>
    <row r="5" spans="1:9" s="26" customFormat="1" ht="106" customHeight="1">
      <c r="A5" s="25" t="s">
        <v>8</v>
      </c>
      <c r="B5" s="25" t="s">
        <v>2</v>
      </c>
      <c r="C5" s="25" t="s">
        <v>0</v>
      </c>
      <c r="D5" s="25" t="s">
        <v>1</v>
      </c>
      <c r="E5" s="25" t="s">
        <v>3</v>
      </c>
      <c r="F5" s="25" t="s">
        <v>4</v>
      </c>
      <c r="G5" s="25" t="s">
        <v>9</v>
      </c>
      <c r="H5" s="25" t="s">
        <v>11</v>
      </c>
      <c r="I5" s="25" t="s">
        <v>56</v>
      </c>
    </row>
    <row r="6" spans="1:9" ht="13" customHeight="1">
      <c r="A6" s="27">
        <v>1</v>
      </c>
      <c r="B6" s="14" t="s">
        <v>18</v>
      </c>
      <c r="C6" s="17">
        <v>1</v>
      </c>
      <c r="D6" s="28">
        <v>3100</v>
      </c>
      <c r="E6" s="28">
        <f t="shared" ref="E6:E15" si="0">C6*D6</f>
        <v>3100</v>
      </c>
      <c r="F6" s="29">
        <v>3100</v>
      </c>
      <c r="G6" s="15" t="s">
        <v>16</v>
      </c>
      <c r="H6" s="15" t="s">
        <v>17</v>
      </c>
      <c r="I6" s="48" t="s">
        <v>23</v>
      </c>
    </row>
    <row r="7" spans="1:9" ht="13" customHeight="1">
      <c r="A7" s="27">
        <f>A6+1</f>
        <v>2</v>
      </c>
      <c r="B7" s="30" t="s">
        <v>19</v>
      </c>
      <c r="C7" s="17">
        <v>1</v>
      </c>
      <c r="D7" s="28">
        <v>500</v>
      </c>
      <c r="E7" s="28">
        <f t="shared" si="0"/>
        <v>500</v>
      </c>
      <c r="F7" s="29">
        <v>500</v>
      </c>
      <c r="G7" s="15" t="s">
        <v>16</v>
      </c>
      <c r="H7" s="17" t="s">
        <v>17</v>
      </c>
      <c r="I7" s="48" t="s">
        <v>23</v>
      </c>
    </row>
    <row r="8" spans="1:9" ht="13" customHeight="1">
      <c r="A8" s="27">
        <f t="shared" ref="A8:A18" si="1">A7+1</f>
        <v>3</v>
      </c>
      <c r="B8" s="22" t="s">
        <v>45</v>
      </c>
      <c r="C8" s="17">
        <v>1</v>
      </c>
      <c r="D8" s="28">
        <v>15000</v>
      </c>
      <c r="E8" s="28">
        <v>15000</v>
      </c>
      <c r="F8" s="29">
        <v>17350</v>
      </c>
      <c r="G8" s="15" t="s">
        <v>21</v>
      </c>
      <c r="H8" s="17" t="s">
        <v>25</v>
      </c>
      <c r="I8" s="49" t="s">
        <v>52</v>
      </c>
    </row>
    <row r="9" spans="1:9" ht="13" customHeight="1">
      <c r="A9" s="27">
        <f t="shared" si="1"/>
        <v>4</v>
      </c>
      <c r="B9" s="22" t="s">
        <v>24</v>
      </c>
      <c r="C9" s="17">
        <v>6</v>
      </c>
      <c r="D9" s="28">
        <v>200</v>
      </c>
      <c r="E9" s="28">
        <f t="shared" si="0"/>
        <v>1200</v>
      </c>
      <c r="F9" s="29">
        <f>E9*1.1</f>
        <v>1320</v>
      </c>
      <c r="G9" s="15" t="s">
        <v>21</v>
      </c>
      <c r="H9" s="17" t="s">
        <v>25</v>
      </c>
      <c r="I9" s="50" t="s">
        <v>32</v>
      </c>
    </row>
    <row r="10" spans="1:9" ht="13" customHeight="1">
      <c r="A10" s="27">
        <f t="shared" si="1"/>
        <v>5</v>
      </c>
      <c r="B10" s="22" t="s">
        <v>26</v>
      </c>
      <c r="C10" s="17">
        <v>3</v>
      </c>
      <c r="D10" s="28">
        <v>300</v>
      </c>
      <c r="E10" s="28">
        <f t="shared" si="0"/>
        <v>900</v>
      </c>
      <c r="F10" s="29">
        <f t="shared" ref="F10:F13" si="2">E10*1.1</f>
        <v>990.00000000000011</v>
      </c>
      <c r="G10" s="15" t="s">
        <v>21</v>
      </c>
      <c r="H10" s="17" t="s">
        <v>25</v>
      </c>
      <c r="I10" s="50" t="s">
        <v>32</v>
      </c>
    </row>
    <row r="11" spans="1:9" ht="13" customHeight="1">
      <c r="A11" s="27">
        <f t="shared" si="1"/>
        <v>6</v>
      </c>
      <c r="B11" s="22" t="s">
        <v>27</v>
      </c>
      <c r="C11" s="17">
        <v>4</v>
      </c>
      <c r="D11" s="28">
        <v>310</v>
      </c>
      <c r="E11" s="28">
        <f t="shared" si="0"/>
        <v>1240</v>
      </c>
      <c r="F11" s="29">
        <f t="shared" si="2"/>
        <v>1364</v>
      </c>
      <c r="G11" s="15" t="s">
        <v>21</v>
      </c>
      <c r="H11" s="17" t="s">
        <v>25</v>
      </c>
      <c r="I11" s="50" t="s">
        <v>32</v>
      </c>
    </row>
    <row r="12" spans="1:9" ht="13" customHeight="1">
      <c r="A12" s="27">
        <f t="shared" si="1"/>
        <v>7</v>
      </c>
      <c r="B12" s="22" t="s">
        <v>28</v>
      </c>
      <c r="C12" s="17">
        <v>1</v>
      </c>
      <c r="D12" s="28">
        <v>3800</v>
      </c>
      <c r="E12" s="28">
        <f t="shared" si="0"/>
        <v>3800</v>
      </c>
      <c r="F12" s="29">
        <f t="shared" si="2"/>
        <v>4180</v>
      </c>
      <c r="G12" s="15" t="s">
        <v>21</v>
      </c>
      <c r="H12" s="17" t="s">
        <v>25</v>
      </c>
      <c r="I12" s="50" t="s">
        <v>32</v>
      </c>
    </row>
    <row r="13" spans="1:9" ht="13" customHeight="1">
      <c r="A13" s="27">
        <f t="shared" si="1"/>
        <v>8</v>
      </c>
      <c r="B13" s="22" t="s">
        <v>29</v>
      </c>
      <c r="C13" s="17">
        <v>1</v>
      </c>
      <c r="D13" s="28">
        <v>1600</v>
      </c>
      <c r="E13" s="28">
        <f t="shared" si="0"/>
        <v>1600</v>
      </c>
      <c r="F13" s="29">
        <f t="shared" si="2"/>
        <v>1760.0000000000002</v>
      </c>
      <c r="G13" s="15" t="s">
        <v>21</v>
      </c>
      <c r="H13" s="17" t="s">
        <v>25</v>
      </c>
      <c r="I13" s="50" t="s">
        <v>32</v>
      </c>
    </row>
    <row r="14" spans="1:9" ht="13" customHeight="1">
      <c r="A14" s="27">
        <f t="shared" si="1"/>
        <v>9</v>
      </c>
      <c r="B14" s="22" t="s">
        <v>30</v>
      </c>
      <c r="C14" s="17">
        <v>4</v>
      </c>
      <c r="D14" s="28">
        <v>900</v>
      </c>
      <c r="E14" s="28">
        <f t="shared" si="0"/>
        <v>3600</v>
      </c>
      <c r="F14" s="29">
        <f>E14*1.12</f>
        <v>4032.0000000000005</v>
      </c>
      <c r="G14" s="15" t="s">
        <v>21</v>
      </c>
      <c r="H14" s="17" t="s">
        <v>25</v>
      </c>
      <c r="I14" s="50" t="s">
        <v>32</v>
      </c>
    </row>
    <row r="15" spans="1:9" ht="13" customHeight="1">
      <c r="A15" s="27">
        <f t="shared" si="1"/>
        <v>10</v>
      </c>
      <c r="B15" s="22" t="s">
        <v>31</v>
      </c>
      <c r="C15" s="17">
        <v>4</v>
      </c>
      <c r="D15" s="28">
        <v>1700</v>
      </c>
      <c r="E15" s="28">
        <f t="shared" si="0"/>
        <v>6800</v>
      </c>
      <c r="F15" s="29">
        <f>E15*1.2</f>
        <v>8160</v>
      </c>
      <c r="G15" s="15" t="s">
        <v>21</v>
      </c>
      <c r="H15" s="17" t="s">
        <v>25</v>
      </c>
      <c r="I15" s="50" t="s">
        <v>32</v>
      </c>
    </row>
    <row r="16" spans="1:9" ht="13" customHeight="1">
      <c r="A16" s="27">
        <f t="shared" si="1"/>
        <v>11</v>
      </c>
      <c r="B16" s="22" t="s">
        <v>43</v>
      </c>
      <c r="C16" s="17">
        <v>1</v>
      </c>
      <c r="D16" s="28">
        <v>19000</v>
      </c>
      <c r="E16" s="28">
        <v>19000</v>
      </c>
      <c r="F16" s="29">
        <v>22420</v>
      </c>
      <c r="G16" s="15" t="s">
        <v>16</v>
      </c>
      <c r="H16" s="17" t="s">
        <v>25</v>
      </c>
      <c r="I16" s="51" t="s">
        <v>52</v>
      </c>
    </row>
    <row r="17" spans="1:9" ht="13" customHeight="1">
      <c r="A17" s="27">
        <f t="shared" si="1"/>
        <v>12</v>
      </c>
      <c r="B17" s="22" t="s">
        <v>44</v>
      </c>
      <c r="C17" s="17">
        <v>1</v>
      </c>
      <c r="D17" s="28">
        <v>5000</v>
      </c>
      <c r="E17" s="28">
        <v>5000</v>
      </c>
      <c r="F17" s="29">
        <v>5000</v>
      </c>
      <c r="G17" s="15" t="s">
        <v>21</v>
      </c>
      <c r="H17" s="17" t="s">
        <v>25</v>
      </c>
      <c r="I17" s="51" t="s">
        <v>52</v>
      </c>
    </row>
    <row r="18" spans="1:9" ht="13" customHeight="1">
      <c r="A18" s="27">
        <f t="shared" si="1"/>
        <v>13</v>
      </c>
      <c r="B18" s="22" t="s">
        <v>53</v>
      </c>
      <c r="C18" s="17">
        <v>1</v>
      </c>
      <c r="D18" s="28">
        <v>6000</v>
      </c>
      <c r="E18" s="28">
        <v>15000</v>
      </c>
      <c r="F18" s="29">
        <f>E18*1.1</f>
        <v>16500</v>
      </c>
      <c r="G18" s="15" t="s">
        <v>21</v>
      </c>
      <c r="H18" s="17" t="s">
        <v>25</v>
      </c>
      <c r="I18" s="51" t="s">
        <v>52</v>
      </c>
    </row>
    <row r="19" spans="1:9" ht="13" customHeight="1">
      <c r="A19" s="27">
        <f t="shared" ref="A19:A26" si="3">A18+1</f>
        <v>14</v>
      </c>
      <c r="B19" s="22"/>
      <c r="C19" s="17"/>
      <c r="D19" s="28"/>
      <c r="E19" s="28"/>
      <c r="F19" s="29"/>
      <c r="G19" s="15"/>
      <c r="H19" s="17"/>
      <c r="I19" s="14"/>
    </row>
    <row r="20" spans="1:9" ht="13" customHeight="1">
      <c r="A20" s="27">
        <f t="shared" si="3"/>
        <v>15</v>
      </c>
      <c r="B20" s="22"/>
      <c r="C20" s="17"/>
      <c r="D20" s="28"/>
      <c r="E20" s="28"/>
      <c r="F20" s="29"/>
      <c r="G20" s="15"/>
      <c r="H20" s="17"/>
      <c r="I20" s="14"/>
    </row>
    <row r="21" spans="1:9" ht="13" customHeight="1">
      <c r="A21" s="27">
        <f t="shared" si="3"/>
        <v>16</v>
      </c>
      <c r="B21" s="22"/>
      <c r="C21" s="17"/>
      <c r="D21" s="28"/>
      <c r="E21" s="28"/>
      <c r="F21" s="29"/>
      <c r="G21" s="15"/>
      <c r="H21" s="17"/>
      <c r="I21" s="14"/>
    </row>
    <row r="22" spans="1:9" ht="13" customHeight="1">
      <c r="A22" s="27">
        <f t="shared" si="3"/>
        <v>17</v>
      </c>
      <c r="B22" s="22"/>
      <c r="C22" s="17"/>
      <c r="D22" s="28"/>
      <c r="E22" s="28"/>
      <c r="F22" s="29"/>
      <c r="G22" s="15"/>
      <c r="H22" s="17"/>
      <c r="I22" s="14"/>
    </row>
    <row r="23" spans="1:9" ht="13" customHeight="1">
      <c r="A23" s="27">
        <f t="shared" si="3"/>
        <v>18</v>
      </c>
      <c r="B23" s="22"/>
      <c r="C23" s="17"/>
      <c r="D23" s="28"/>
      <c r="E23" s="28"/>
      <c r="F23" s="29"/>
      <c r="G23" s="15"/>
      <c r="H23" s="17"/>
      <c r="I23" s="14"/>
    </row>
    <row r="24" spans="1:9" ht="13" customHeight="1">
      <c r="A24" s="27">
        <f t="shared" si="3"/>
        <v>19</v>
      </c>
      <c r="B24" s="22"/>
      <c r="C24" s="17"/>
      <c r="D24" s="28"/>
      <c r="E24" s="28"/>
      <c r="F24" s="29"/>
      <c r="G24" s="15"/>
      <c r="H24" s="17"/>
      <c r="I24" s="14"/>
    </row>
    <row r="25" spans="1:9" ht="13" customHeight="1">
      <c r="A25" s="27">
        <f t="shared" si="3"/>
        <v>20</v>
      </c>
      <c r="B25" s="22"/>
      <c r="C25" s="17"/>
      <c r="D25" s="28"/>
      <c r="E25" s="28"/>
      <c r="F25" s="29"/>
      <c r="G25" s="15"/>
      <c r="H25" s="17"/>
      <c r="I25" s="14"/>
    </row>
    <row r="26" spans="1:9" ht="13" customHeight="1">
      <c r="A26" s="27">
        <f t="shared" si="3"/>
        <v>21</v>
      </c>
      <c r="B26" s="22"/>
      <c r="C26" s="17"/>
      <c r="D26" s="28"/>
      <c r="E26" s="28"/>
      <c r="F26" s="29"/>
      <c r="G26" s="15"/>
      <c r="H26" s="17"/>
      <c r="I26" s="14"/>
    </row>
    <row r="27" spans="1:9" ht="13" customHeight="1">
      <c r="A27" s="23"/>
      <c r="B27" s="23"/>
      <c r="C27" s="24"/>
      <c r="D27" s="23"/>
      <c r="E27" s="23"/>
      <c r="F27" s="31">
        <f>SUM(F6:F26)</f>
        <v>86676</v>
      </c>
      <c r="G27" s="24"/>
      <c r="H27" s="24"/>
      <c r="I27" s="23"/>
    </row>
    <row r="28" spans="1:9">
      <c r="A28" s="23"/>
      <c r="B28" s="23"/>
      <c r="C28" s="24"/>
      <c r="D28" s="23"/>
      <c r="E28" s="23"/>
      <c r="F28" s="23"/>
      <c r="G28" s="24"/>
      <c r="H28" s="24"/>
      <c r="I28" s="23"/>
    </row>
    <row r="29" spans="1:9">
      <c r="A29" s="23"/>
      <c r="B29" s="23"/>
      <c r="C29" s="24"/>
      <c r="D29" s="23"/>
      <c r="E29" s="23"/>
      <c r="F29" s="23"/>
      <c r="G29" s="24"/>
      <c r="H29" s="24"/>
      <c r="I29" s="23"/>
    </row>
  </sheetData>
  <mergeCells count="6">
    <mergeCell ref="A1:B1"/>
    <mergeCell ref="A2:C2"/>
    <mergeCell ref="A3:C3"/>
    <mergeCell ref="D2:G2"/>
    <mergeCell ref="D3:G3"/>
    <mergeCell ref="D1:H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B1" zoomScale="150" zoomScaleNormal="150" zoomScalePageLayoutView="150" workbookViewId="0">
      <selection activeCell="H3" sqref="H3"/>
    </sheetView>
  </sheetViews>
  <sheetFormatPr baseColWidth="10" defaultColWidth="12" defaultRowHeight="12" x14ac:dyDescent="0"/>
  <cols>
    <col min="1" max="1" width="6.83203125" style="21" customWidth="1"/>
    <col min="2" max="2" width="57.1640625" style="21" customWidth="1"/>
    <col min="3" max="3" width="12" style="21"/>
    <col min="4" max="5" width="14.5" style="21" customWidth="1"/>
    <col min="6" max="6" width="19.5" style="21" customWidth="1"/>
    <col min="7" max="8" width="12" style="26"/>
    <col min="9" max="9" width="6.5" style="21" customWidth="1"/>
    <col min="10" max="16384" width="12" style="21"/>
  </cols>
  <sheetData>
    <row r="1" spans="1:9" ht="35" customHeight="1">
      <c r="A1" s="52" t="s">
        <v>14</v>
      </c>
      <c r="B1" s="52"/>
      <c r="C1" s="7" t="s">
        <v>7</v>
      </c>
      <c r="D1" s="53" t="s">
        <v>62</v>
      </c>
      <c r="E1" s="53"/>
      <c r="F1" s="53"/>
      <c r="G1" s="53"/>
      <c r="H1" s="53"/>
    </row>
    <row r="2" spans="1:9" ht="15">
      <c r="A2" s="57" t="s">
        <v>6</v>
      </c>
      <c r="B2" s="57"/>
      <c r="C2" s="57"/>
      <c r="D2" s="58"/>
      <c r="E2" s="58"/>
      <c r="F2" s="58"/>
      <c r="G2" s="58"/>
      <c r="H2" s="13"/>
    </row>
    <row r="3" spans="1:9" ht="15">
      <c r="A3" s="57" t="s">
        <v>5</v>
      </c>
      <c r="B3" s="57"/>
      <c r="C3" s="57"/>
      <c r="D3" s="59">
        <f>SUM(F6:F24)</f>
        <v>1033657.8</v>
      </c>
      <c r="E3" s="59"/>
      <c r="F3" s="59"/>
      <c r="G3" s="59"/>
      <c r="H3" s="13"/>
    </row>
    <row r="4" spans="1:9">
      <c r="A4" s="37"/>
      <c r="B4" s="37"/>
      <c r="C4" s="37"/>
      <c r="D4" s="37" t="s">
        <v>12</v>
      </c>
      <c r="E4" s="37"/>
      <c r="F4" s="37"/>
      <c r="G4" s="38"/>
      <c r="H4" s="38"/>
    </row>
    <row r="5" spans="1:9" ht="224">
      <c r="A5" s="25" t="s">
        <v>8</v>
      </c>
      <c r="B5" s="25" t="s">
        <v>2</v>
      </c>
      <c r="C5" s="25" t="s">
        <v>0</v>
      </c>
      <c r="D5" s="25" t="s">
        <v>1</v>
      </c>
      <c r="E5" s="25" t="s">
        <v>3</v>
      </c>
      <c r="F5" s="25" t="s">
        <v>4</v>
      </c>
      <c r="G5" s="25" t="s">
        <v>9</v>
      </c>
      <c r="H5" s="25" t="s">
        <v>11</v>
      </c>
      <c r="I5" s="25" t="s">
        <v>56</v>
      </c>
    </row>
    <row r="6" spans="1:9" s="26" customFormat="1" ht="19.5" customHeight="1">
      <c r="A6" s="27">
        <v>1</v>
      </c>
      <c r="B6" s="19" t="s">
        <v>22</v>
      </c>
      <c r="C6" s="15">
        <v>1</v>
      </c>
      <c r="D6" s="34">
        <v>15000</v>
      </c>
      <c r="E6" s="34">
        <f>C6*D6</f>
        <v>15000</v>
      </c>
      <c r="F6" s="34">
        <f>E6</f>
        <v>15000</v>
      </c>
      <c r="G6" s="15" t="s">
        <v>21</v>
      </c>
      <c r="H6" s="15" t="s">
        <v>17</v>
      </c>
      <c r="I6" s="45" t="s">
        <v>23</v>
      </c>
    </row>
    <row r="7" spans="1:9">
      <c r="A7" s="27">
        <f>A6+1</f>
        <v>2</v>
      </c>
      <c r="B7" s="19" t="s">
        <v>20</v>
      </c>
      <c r="C7" s="15">
        <v>1</v>
      </c>
      <c r="D7" s="35">
        <v>6000</v>
      </c>
      <c r="E7" s="35">
        <f>C7*D7</f>
        <v>6000</v>
      </c>
      <c r="F7" s="35">
        <v>6000</v>
      </c>
      <c r="G7" s="15" t="s">
        <v>21</v>
      </c>
      <c r="H7" s="15" t="s">
        <v>17</v>
      </c>
      <c r="I7" s="45" t="s">
        <v>23</v>
      </c>
    </row>
    <row r="8" spans="1:9">
      <c r="A8" s="27">
        <f t="shared" ref="A8:A24" si="0">A7+1</f>
        <v>3</v>
      </c>
      <c r="B8" s="19" t="s">
        <v>37</v>
      </c>
      <c r="C8" s="27">
        <v>1</v>
      </c>
      <c r="D8" s="39">
        <v>100000</v>
      </c>
      <c r="E8" s="39">
        <f>C8*D8</f>
        <v>100000</v>
      </c>
      <c r="F8" s="35">
        <f>E8*1.12</f>
        <v>112000.00000000001</v>
      </c>
      <c r="G8" s="27" t="s">
        <v>21</v>
      </c>
      <c r="H8" s="15" t="s">
        <v>25</v>
      </c>
      <c r="I8" s="46" t="s">
        <v>32</v>
      </c>
    </row>
    <row r="9" spans="1:9">
      <c r="A9" s="27">
        <f t="shared" si="0"/>
        <v>4</v>
      </c>
      <c r="B9" s="19" t="s">
        <v>47</v>
      </c>
      <c r="C9" s="27">
        <v>1</v>
      </c>
      <c r="D9" s="39">
        <v>89220</v>
      </c>
      <c r="E9" s="39">
        <v>89220</v>
      </c>
      <c r="F9" s="35">
        <v>99749.8</v>
      </c>
      <c r="G9" s="27" t="s">
        <v>16</v>
      </c>
      <c r="H9" s="15" t="s">
        <v>16</v>
      </c>
      <c r="I9" s="47" t="s">
        <v>52</v>
      </c>
    </row>
    <row r="10" spans="1:9">
      <c r="A10" s="27">
        <f t="shared" si="0"/>
        <v>5</v>
      </c>
      <c r="B10" s="19" t="s">
        <v>38</v>
      </c>
      <c r="C10" s="27">
        <v>1</v>
      </c>
      <c r="D10" s="39">
        <v>58000</v>
      </c>
      <c r="E10" s="39">
        <f>C10*D10</f>
        <v>58000</v>
      </c>
      <c r="F10" s="35">
        <f>E10*1.12</f>
        <v>64960.000000000007</v>
      </c>
      <c r="G10" s="27" t="s">
        <v>21</v>
      </c>
      <c r="H10" s="15" t="s">
        <v>25</v>
      </c>
      <c r="I10" s="46" t="s">
        <v>32</v>
      </c>
    </row>
    <row r="11" spans="1:9" ht="15.75" customHeight="1">
      <c r="A11" s="27">
        <f t="shared" si="0"/>
        <v>6</v>
      </c>
      <c r="B11" s="19" t="s">
        <v>48</v>
      </c>
      <c r="C11" s="27">
        <v>1</v>
      </c>
      <c r="D11" s="39">
        <v>68000</v>
      </c>
      <c r="E11" s="39">
        <f>C11*D11</f>
        <v>68000</v>
      </c>
      <c r="F11" s="35">
        <f>E11*1.15</f>
        <v>78200</v>
      </c>
      <c r="G11" s="27" t="s">
        <v>46</v>
      </c>
      <c r="H11" s="15" t="s">
        <v>16</v>
      </c>
      <c r="I11" s="47" t="s">
        <v>52</v>
      </c>
    </row>
    <row r="12" spans="1:9">
      <c r="A12" s="27">
        <f t="shared" si="0"/>
        <v>7</v>
      </c>
      <c r="B12" s="19" t="s">
        <v>39</v>
      </c>
      <c r="C12" s="27">
        <v>1</v>
      </c>
      <c r="D12" s="39">
        <v>62000</v>
      </c>
      <c r="E12" s="39">
        <f>C12*D12</f>
        <v>62000</v>
      </c>
      <c r="F12" s="35">
        <f>E12*1.12</f>
        <v>69440</v>
      </c>
      <c r="G12" s="27" t="s">
        <v>21</v>
      </c>
      <c r="H12" s="15" t="s">
        <v>25</v>
      </c>
      <c r="I12" s="46" t="s">
        <v>32</v>
      </c>
    </row>
    <row r="13" spans="1:9">
      <c r="A13" s="27">
        <f t="shared" si="0"/>
        <v>8</v>
      </c>
      <c r="B13" s="19" t="s">
        <v>43</v>
      </c>
      <c r="C13" s="27">
        <v>4</v>
      </c>
      <c r="D13" s="39">
        <v>19000</v>
      </c>
      <c r="E13" s="39">
        <v>76000</v>
      </c>
      <c r="F13" s="35">
        <v>87840</v>
      </c>
      <c r="G13" s="27" t="s">
        <v>16</v>
      </c>
      <c r="H13" s="15" t="s">
        <v>16</v>
      </c>
      <c r="I13" s="47" t="s">
        <v>52</v>
      </c>
    </row>
    <row r="14" spans="1:9">
      <c r="A14" s="27">
        <f t="shared" si="0"/>
        <v>9</v>
      </c>
      <c r="B14" s="19" t="s">
        <v>40</v>
      </c>
      <c r="C14" s="27">
        <v>5</v>
      </c>
      <c r="D14" s="39">
        <v>5495</v>
      </c>
      <c r="E14" s="39">
        <f>C14*D14</f>
        <v>27475</v>
      </c>
      <c r="F14" s="35">
        <f>E14*1.12</f>
        <v>30772.000000000004</v>
      </c>
      <c r="G14" s="27" t="s">
        <v>21</v>
      </c>
      <c r="H14" s="15" t="s">
        <v>25</v>
      </c>
      <c r="I14" s="46" t="s">
        <v>32</v>
      </c>
    </row>
    <row r="15" spans="1:9">
      <c r="A15" s="27">
        <f t="shared" si="0"/>
        <v>10</v>
      </c>
      <c r="B15" s="19" t="s">
        <v>50</v>
      </c>
      <c r="C15" s="27">
        <v>1</v>
      </c>
      <c r="D15" s="39">
        <v>36000</v>
      </c>
      <c r="E15" s="39">
        <v>36000</v>
      </c>
      <c r="F15" s="35">
        <v>42000</v>
      </c>
      <c r="G15" s="27" t="s">
        <v>21</v>
      </c>
      <c r="H15" s="15" t="s">
        <v>16</v>
      </c>
      <c r="I15" s="47" t="s">
        <v>52</v>
      </c>
    </row>
    <row r="16" spans="1:9">
      <c r="A16" s="27">
        <f t="shared" si="0"/>
        <v>11</v>
      </c>
      <c r="B16" s="19" t="s">
        <v>41</v>
      </c>
      <c r="C16" s="27">
        <v>3</v>
      </c>
      <c r="D16" s="39">
        <v>250</v>
      </c>
      <c r="E16" s="39">
        <f>C16*D16</f>
        <v>750</v>
      </c>
      <c r="F16" s="35">
        <f>E16*1.12</f>
        <v>840.00000000000011</v>
      </c>
      <c r="G16" s="27" t="s">
        <v>21</v>
      </c>
      <c r="H16" s="15" t="s">
        <v>25</v>
      </c>
      <c r="I16" s="46" t="s">
        <v>32</v>
      </c>
    </row>
    <row r="17" spans="1:9">
      <c r="A17" s="27">
        <f t="shared" si="0"/>
        <v>12</v>
      </c>
      <c r="B17" s="19" t="s">
        <v>42</v>
      </c>
      <c r="C17" s="27">
        <v>1</v>
      </c>
      <c r="D17" s="39">
        <v>675</v>
      </c>
      <c r="E17" s="39">
        <f>C17*D17</f>
        <v>675</v>
      </c>
      <c r="F17" s="35">
        <f>E17*1.12</f>
        <v>756.00000000000011</v>
      </c>
      <c r="G17" s="27" t="s">
        <v>21</v>
      </c>
      <c r="H17" s="15" t="s">
        <v>25</v>
      </c>
      <c r="I17" s="46" t="s">
        <v>32</v>
      </c>
    </row>
    <row r="18" spans="1:9">
      <c r="A18" s="27">
        <f t="shared" si="0"/>
        <v>13</v>
      </c>
      <c r="B18" s="19" t="s">
        <v>49</v>
      </c>
      <c r="C18" s="27">
        <v>4</v>
      </c>
      <c r="D18" s="39">
        <v>23000</v>
      </c>
      <c r="E18" s="39">
        <v>92000</v>
      </c>
      <c r="F18" s="35">
        <v>112000</v>
      </c>
      <c r="G18" s="27" t="s">
        <v>16</v>
      </c>
      <c r="H18" s="15" t="s">
        <v>16</v>
      </c>
      <c r="I18" s="47" t="s">
        <v>52</v>
      </c>
    </row>
    <row r="19" spans="1:9">
      <c r="A19" s="27">
        <f t="shared" si="0"/>
        <v>14</v>
      </c>
      <c r="B19" s="19" t="s">
        <v>51</v>
      </c>
      <c r="C19" s="27">
        <v>1</v>
      </c>
      <c r="D19" s="39">
        <v>49995</v>
      </c>
      <c r="E19" s="39">
        <v>49995</v>
      </c>
      <c r="F19" s="35">
        <v>57000</v>
      </c>
      <c r="G19" s="27" t="s">
        <v>21</v>
      </c>
      <c r="H19" s="15" t="s">
        <v>16</v>
      </c>
      <c r="I19" s="47" t="s">
        <v>52</v>
      </c>
    </row>
    <row r="20" spans="1:9">
      <c r="A20" s="27">
        <f t="shared" si="0"/>
        <v>15</v>
      </c>
      <c r="B20" s="19" t="s">
        <v>45</v>
      </c>
      <c r="C20" s="27">
        <v>1</v>
      </c>
      <c r="D20" s="39">
        <v>15000</v>
      </c>
      <c r="E20" s="39">
        <v>15000</v>
      </c>
      <c r="F20" s="35">
        <v>17350</v>
      </c>
      <c r="G20" s="27" t="s">
        <v>21</v>
      </c>
      <c r="H20" s="15" t="s">
        <v>16</v>
      </c>
      <c r="I20" s="47" t="s">
        <v>52</v>
      </c>
    </row>
    <row r="21" spans="1:9" ht="64.5" customHeight="1">
      <c r="A21" s="27">
        <f t="shared" si="0"/>
        <v>16</v>
      </c>
      <c r="B21" s="19" t="s">
        <v>33</v>
      </c>
      <c r="C21" s="27">
        <v>1</v>
      </c>
      <c r="D21" s="39">
        <v>125000</v>
      </c>
      <c r="E21" s="39">
        <v>125000</v>
      </c>
      <c r="F21" s="35">
        <f>E21*1.35</f>
        <v>168750</v>
      </c>
      <c r="G21" s="27" t="s">
        <v>21</v>
      </c>
      <c r="H21" s="15" t="s">
        <v>25</v>
      </c>
      <c r="I21" s="46" t="s">
        <v>32</v>
      </c>
    </row>
    <row r="22" spans="1:9" ht="38.25" customHeight="1">
      <c r="A22" s="27">
        <f t="shared" si="0"/>
        <v>17</v>
      </c>
      <c r="B22" s="19" t="s">
        <v>34</v>
      </c>
      <c r="C22" s="27">
        <v>1</v>
      </c>
      <c r="D22" s="39">
        <v>50000</v>
      </c>
      <c r="E22" s="39">
        <v>50000</v>
      </c>
      <c r="F22" s="35">
        <f>E22</f>
        <v>50000</v>
      </c>
      <c r="G22" s="27" t="s">
        <v>21</v>
      </c>
      <c r="H22" s="15" t="s">
        <v>25</v>
      </c>
      <c r="I22" s="46" t="s">
        <v>32</v>
      </c>
    </row>
    <row r="23" spans="1:9" ht="39" customHeight="1">
      <c r="A23" s="27">
        <f t="shared" si="0"/>
        <v>18</v>
      </c>
      <c r="B23" s="19" t="s">
        <v>35</v>
      </c>
      <c r="C23" s="27">
        <v>1000</v>
      </c>
      <c r="D23" s="39">
        <v>5</v>
      </c>
      <c r="E23" s="39">
        <v>1000</v>
      </c>
      <c r="F23" s="35">
        <f>E23</f>
        <v>1000</v>
      </c>
      <c r="G23" s="27" t="s">
        <v>21</v>
      </c>
      <c r="H23" s="15" t="s">
        <v>25</v>
      </c>
      <c r="I23" s="46" t="s">
        <v>32</v>
      </c>
    </row>
    <row r="24" spans="1:9">
      <c r="A24" s="27">
        <f t="shared" si="0"/>
        <v>19</v>
      </c>
      <c r="B24" s="19" t="s">
        <v>36</v>
      </c>
      <c r="C24" s="27">
        <v>1</v>
      </c>
      <c r="D24" s="39">
        <v>20000</v>
      </c>
      <c r="E24" s="39">
        <v>20000</v>
      </c>
      <c r="F24" s="35">
        <f t="shared" ref="F24" si="1">E24</f>
        <v>20000</v>
      </c>
      <c r="G24" s="27" t="s">
        <v>21</v>
      </c>
      <c r="H24" s="15" t="s">
        <v>25</v>
      </c>
      <c r="I24" s="46" t="s">
        <v>32</v>
      </c>
    </row>
    <row r="25" spans="1:9">
      <c r="F25" s="40">
        <f>SUM(F6:F24)</f>
        <v>1033657.8</v>
      </c>
    </row>
  </sheetData>
  <mergeCells count="6">
    <mergeCell ref="A1:B1"/>
    <mergeCell ref="D1:H1"/>
    <mergeCell ref="A2:C2"/>
    <mergeCell ref="D2:G2"/>
    <mergeCell ref="A3:C3"/>
    <mergeCell ref="D3:G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B6" sqref="B6"/>
    </sheetView>
  </sheetViews>
  <sheetFormatPr baseColWidth="10" defaultColWidth="12" defaultRowHeight="12" x14ac:dyDescent="0"/>
  <sheetData>
    <row r="1" spans="1:8" ht="15">
      <c r="A1" s="52" t="s">
        <v>15</v>
      </c>
      <c r="B1" s="52"/>
      <c r="C1" s="7" t="s">
        <v>7</v>
      </c>
      <c r="D1" s="53"/>
      <c r="E1" s="53"/>
      <c r="F1" s="53"/>
      <c r="G1" s="53"/>
      <c r="H1" s="53"/>
    </row>
    <row r="2" spans="1:8" ht="15">
      <c r="A2" s="54" t="s">
        <v>6</v>
      </c>
      <c r="B2" s="54"/>
      <c r="C2" s="54"/>
      <c r="D2" s="55"/>
      <c r="E2" s="55"/>
      <c r="F2" s="55"/>
      <c r="G2" s="55"/>
      <c r="H2" s="4"/>
    </row>
    <row r="3" spans="1:8" ht="15">
      <c r="A3" s="54" t="s">
        <v>5</v>
      </c>
      <c r="B3" s="54"/>
      <c r="C3" s="54"/>
      <c r="D3" s="60">
        <f>F27</f>
        <v>0</v>
      </c>
      <c r="E3" s="60"/>
      <c r="F3" s="60"/>
      <c r="G3" s="60"/>
      <c r="H3" s="4"/>
    </row>
    <row r="4" spans="1:8">
      <c r="A4" s="3"/>
      <c r="B4" s="3"/>
      <c r="C4" s="3"/>
      <c r="D4" s="3" t="s">
        <v>12</v>
      </c>
      <c r="E4" s="3"/>
      <c r="F4" s="3"/>
      <c r="G4" s="3"/>
      <c r="H4" s="3"/>
    </row>
    <row r="5" spans="1:8" ht="172">
      <c r="A5" s="11" t="s">
        <v>8</v>
      </c>
      <c r="B5" s="11" t="s">
        <v>2</v>
      </c>
      <c r="C5" s="11" t="s">
        <v>0</v>
      </c>
      <c r="D5" s="11" t="s">
        <v>1</v>
      </c>
      <c r="E5" s="11" t="s">
        <v>3</v>
      </c>
      <c r="F5" s="11" t="s">
        <v>4</v>
      </c>
      <c r="G5" s="11" t="s">
        <v>9</v>
      </c>
      <c r="H5" s="11" t="s">
        <v>11</v>
      </c>
    </row>
    <row r="6" spans="1:8">
      <c r="A6" s="10">
        <v>1</v>
      </c>
      <c r="B6" s="9" t="s">
        <v>61</v>
      </c>
      <c r="C6" s="9"/>
      <c r="D6" s="9"/>
      <c r="E6" s="9"/>
      <c r="F6" s="9"/>
      <c r="G6" s="9"/>
      <c r="H6" s="2"/>
    </row>
    <row r="7" spans="1:8">
      <c r="A7" s="10">
        <v>2</v>
      </c>
      <c r="B7" s="9"/>
      <c r="C7" s="9"/>
      <c r="D7" s="9"/>
      <c r="E7" s="9"/>
      <c r="F7" s="9"/>
      <c r="G7" s="9"/>
      <c r="H7" s="2"/>
    </row>
    <row r="8" spans="1:8">
      <c r="A8" s="10">
        <v>3</v>
      </c>
      <c r="B8" s="9"/>
      <c r="C8" s="9"/>
      <c r="D8" s="9"/>
      <c r="E8" s="9"/>
      <c r="F8" s="9"/>
      <c r="G8" s="9"/>
      <c r="H8" s="2"/>
    </row>
    <row r="9" spans="1:8">
      <c r="A9" s="10">
        <v>4</v>
      </c>
      <c r="B9" s="9"/>
      <c r="C9" s="9"/>
      <c r="D9" s="9"/>
      <c r="E9" s="9"/>
      <c r="F9" s="9"/>
      <c r="G9" s="9"/>
      <c r="H9" s="2"/>
    </row>
    <row r="10" spans="1:8">
      <c r="A10" s="10">
        <v>5</v>
      </c>
      <c r="B10" s="9"/>
      <c r="C10" s="9"/>
      <c r="D10" s="9"/>
      <c r="E10" s="9"/>
      <c r="F10" s="9"/>
      <c r="G10" s="9"/>
      <c r="H10" s="2"/>
    </row>
    <row r="11" spans="1:8">
      <c r="A11" s="10">
        <v>6</v>
      </c>
      <c r="B11" s="9"/>
      <c r="C11" s="9"/>
      <c r="D11" s="9"/>
      <c r="E11" s="9"/>
      <c r="F11" s="9"/>
      <c r="G11" s="9"/>
      <c r="H11" s="2"/>
    </row>
    <row r="12" spans="1:8">
      <c r="A12" s="10">
        <v>6</v>
      </c>
      <c r="B12" s="9"/>
      <c r="C12" s="9"/>
      <c r="D12" s="9"/>
      <c r="E12" s="9"/>
      <c r="F12" s="9"/>
      <c r="G12" s="9"/>
      <c r="H12" s="2"/>
    </row>
    <row r="13" spans="1:8">
      <c r="A13" s="10">
        <v>7</v>
      </c>
      <c r="B13" s="9"/>
      <c r="C13" s="9"/>
      <c r="D13" s="9"/>
      <c r="E13" s="9"/>
      <c r="F13" s="9"/>
      <c r="G13" s="9"/>
      <c r="H13" s="2"/>
    </row>
    <row r="14" spans="1:8">
      <c r="A14" s="10">
        <v>8</v>
      </c>
      <c r="B14" s="9"/>
      <c r="C14" s="9"/>
      <c r="D14" s="9"/>
      <c r="E14" s="9"/>
      <c r="F14" s="9"/>
      <c r="G14" s="9"/>
      <c r="H14" s="2"/>
    </row>
    <row r="15" spans="1:8">
      <c r="A15" s="10">
        <v>9</v>
      </c>
      <c r="B15" s="9"/>
      <c r="C15" s="9"/>
      <c r="D15" s="9"/>
      <c r="E15" s="9"/>
      <c r="F15" s="9"/>
      <c r="G15" s="9"/>
      <c r="H15" s="2"/>
    </row>
    <row r="16" spans="1:8">
      <c r="A16" s="10">
        <v>10</v>
      </c>
      <c r="B16" s="9"/>
      <c r="C16" s="9"/>
      <c r="D16" s="9"/>
      <c r="E16" s="9"/>
      <c r="F16" s="9"/>
      <c r="G16" s="9"/>
      <c r="H16" s="2"/>
    </row>
    <row r="17" spans="1:8">
      <c r="A17" s="10">
        <v>11</v>
      </c>
      <c r="B17" s="9"/>
      <c r="C17" s="9"/>
      <c r="D17" s="9"/>
      <c r="E17" s="9"/>
      <c r="F17" s="9"/>
      <c r="G17" s="9"/>
      <c r="H17" s="2"/>
    </row>
    <row r="18" spans="1:8">
      <c r="A18" s="10">
        <v>12</v>
      </c>
      <c r="B18" s="9"/>
      <c r="C18" s="9"/>
      <c r="D18" s="9"/>
      <c r="E18" s="9"/>
      <c r="F18" s="9"/>
      <c r="G18" s="9"/>
      <c r="H18" s="2"/>
    </row>
    <row r="19" spans="1:8">
      <c r="A19" s="10">
        <v>13</v>
      </c>
      <c r="B19" s="9"/>
      <c r="C19" s="9"/>
      <c r="D19" s="9"/>
      <c r="E19" s="9"/>
      <c r="F19" s="9"/>
      <c r="G19" s="9"/>
      <c r="H19" s="2"/>
    </row>
    <row r="20" spans="1:8">
      <c r="A20" s="10">
        <v>14</v>
      </c>
      <c r="B20" s="9"/>
      <c r="C20" s="9"/>
      <c r="D20" s="9"/>
      <c r="E20" s="9"/>
      <c r="F20" s="9"/>
      <c r="G20" s="9"/>
      <c r="H20" s="2"/>
    </row>
    <row r="21" spans="1:8">
      <c r="A21" s="10">
        <v>15</v>
      </c>
      <c r="B21" s="9"/>
      <c r="C21" s="9"/>
      <c r="D21" s="9"/>
      <c r="E21" s="9"/>
      <c r="F21" s="9"/>
      <c r="G21" s="9"/>
      <c r="H21" s="2"/>
    </row>
    <row r="22" spans="1:8">
      <c r="A22" s="10">
        <v>16</v>
      </c>
      <c r="B22" s="9"/>
      <c r="C22" s="9"/>
      <c r="D22" s="9"/>
      <c r="E22" s="9"/>
      <c r="F22" s="9"/>
      <c r="G22" s="9"/>
      <c r="H22" s="2"/>
    </row>
    <row r="23" spans="1:8">
      <c r="A23" s="10">
        <v>17</v>
      </c>
      <c r="B23" s="9"/>
      <c r="C23" s="9"/>
      <c r="D23" s="9"/>
      <c r="E23" s="9"/>
      <c r="F23" s="9"/>
      <c r="G23" s="9"/>
      <c r="H23" s="2"/>
    </row>
    <row r="24" spans="1:8">
      <c r="A24" s="10">
        <v>18</v>
      </c>
      <c r="B24" s="9"/>
      <c r="C24" s="9"/>
      <c r="D24" s="9"/>
      <c r="E24" s="9"/>
      <c r="F24" s="9"/>
      <c r="G24" s="9"/>
      <c r="H24" s="2"/>
    </row>
    <row r="25" spans="1:8">
      <c r="A25" s="10">
        <v>19</v>
      </c>
      <c r="B25" s="9"/>
      <c r="C25" s="9"/>
      <c r="D25" s="9"/>
      <c r="E25" s="9"/>
      <c r="F25" s="9"/>
      <c r="G25" s="9"/>
      <c r="H25" s="2"/>
    </row>
    <row r="26" spans="1:8">
      <c r="A26" s="10">
        <v>20</v>
      </c>
      <c r="B26" s="9"/>
      <c r="C26" s="9"/>
      <c r="D26" s="9"/>
      <c r="E26" s="9"/>
      <c r="F26" s="9"/>
      <c r="G26" s="9"/>
      <c r="H26" s="2"/>
    </row>
    <row r="27" spans="1:8">
      <c r="A27" s="3"/>
      <c r="B27" s="3"/>
      <c r="C27" s="3"/>
      <c r="D27" s="3"/>
      <c r="E27" s="3"/>
      <c r="F27" s="3">
        <f>SUM(F6:F26)</f>
        <v>0</v>
      </c>
      <c r="G27" s="3"/>
      <c r="H27" s="3"/>
    </row>
  </sheetData>
  <mergeCells count="6">
    <mergeCell ref="A1:B1"/>
    <mergeCell ref="D1:H1"/>
    <mergeCell ref="A2:C2"/>
    <mergeCell ref="D2:G2"/>
    <mergeCell ref="A3:C3"/>
    <mergeCell ref="D3:G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Equity</vt:lpstr>
      <vt:lpstr>Perkins</vt:lpstr>
      <vt:lpstr>SWF</vt:lpstr>
      <vt:lpstr>BSI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Moaty Fayek</dc:creator>
  <cp:lastModifiedBy>De Anza College</cp:lastModifiedBy>
  <cp:lastPrinted>2017-10-11T16:36:33Z</cp:lastPrinted>
  <dcterms:created xsi:type="dcterms:W3CDTF">2017-02-21T08:32:43Z</dcterms:created>
  <dcterms:modified xsi:type="dcterms:W3CDTF">2017-11-01T19:37:58Z</dcterms:modified>
</cp:coreProperties>
</file>